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florescu/Desktop/PNRR/"/>
    </mc:Choice>
  </mc:AlternateContent>
  <xr:revisionPtr revIDLastSave="0" documentId="8_{7D001EC8-7B6A-104D-8152-8FC2F659BDE3}" xr6:coauthVersionLast="36" xr6:coauthVersionMax="36" xr10:uidLastSave="{00000000-0000-0000-0000-000000000000}"/>
  <bookViews>
    <workbookView xWindow="12700" yWindow="460" windowWidth="16100" windowHeight="16540" xr2:uid="{F5E89888-3C20-7747-8439-BF5D8A7844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21" i="1"/>
  <c r="D6" i="1" l="1"/>
  <c r="H34" i="1"/>
  <c r="H33" i="1"/>
  <c r="H31" i="1"/>
  <c r="D47" i="1"/>
  <c r="D46" i="1"/>
  <c r="D45" i="1"/>
  <c r="D44" i="1"/>
  <c r="D43" i="1"/>
  <c r="D42" i="1"/>
  <c r="D40" i="1"/>
  <c r="D39" i="1"/>
  <c r="D37" i="1"/>
  <c r="D36" i="1"/>
  <c r="D34" i="1"/>
  <c r="D33" i="1"/>
  <c r="H4" i="1"/>
  <c r="H1" i="1"/>
  <c r="D26" i="1"/>
  <c r="D25" i="1"/>
  <c r="D17" i="1"/>
  <c r="D18" i="1"/>
  <c r="D19" i="1"/>
  <c r="D16" i="1"/>
  <c r="D13" i="1"/>
  <c r="D14" i="1"/>
  <c r="D15" i="1"/>
  <c r="D28" i="1" l="1"/>
  <c r="D48" i="1"/>
  <c r="D12" i="1" l="1"/>
  <c r="D4" i="1"/>
  <c r="D3" i="1"/>
  <c r="D7" i="1" l="1"/>
  <c r="D29" i="1" s="1"/>
</calcChain>
</file>

<file path=xl/sharedStrings.xml><?xml version="1.0" encoding="utf-8"?>
<sst xmlns="http://schemas.openxmlformats.org/spreadsheetml/2006/main" count="69" uniqueCount="45">
  <si>
    <t>Nr.</t>
  </si>
  <si>
    <t>Autoritatea publică centrală</t>
  </si>
  <si>
    <t>TOTAL BUGET</t>
  </si>
  <si>
    <t>salarii de bază pentru 5 ani</t>
  </si>
  <si>
    <t>DJST</t>
  </si>
  <si>
    <t>Centre de tineret mobile</t>
  </si>
  <si>
    <t>Centre urbane fixe</t>
  </si>
  <si>
    <t>Sumă</t>
  </si>
  <si>
    <t>Case ale tineretului</t>
  </si>
  <si>
    <t>Cluburi ale tineret</t>
  </si>
  <si>
    <t>Lucrători de tineret case aletineretului (referenți)</t>
  </si>
  <si>
    <t>Lucrători de tineret cluburi de tineret (referenți</t>
  </si>
  <si>
    <t>Lucrători de tineret centre urbane (referenți)</t>
  </si>
  <si>
    <t>Lucrători de tineret centre de tineret mobile (referenți)</t>
  </si>
  <si>
    <t>Personal de specialitate tineret &amp; studenți (consilieri superior)</t>
  </si>
  <si>
    <t>Personal management PNRR Tineret (consilier superior)</t>
  </si>
  <si>
    <t>Digitalizare (platforme) &amp; costuri comunicare</t>
  </si>
  <si>
    <t>CCS</t>
  </si>
  <si>
    <t>Nr</t>
  </si>
  <si>
    <t>CCS noi (Oradea și Constanța)</t>
  </si>
  <si>
    <t>Referenți de specialitate (compartimentul cultural-artstic)</t>
  </si>
  <si>
    <t>Obiective de infrastructură fizică</t>
  </si>
  <si>
    <t>Resursă umană</t>
  </si>
  <si>
    <t>Obiective de infrastructură mobilă</t>
  </si>
  <si>
    <t>Obiective de infrastructură digitală</t>
  </si>
  <si>
    <t>investiții</t>
  </si>
  <si>
    <t>ONG-uri &amp; gruprui informale</t>
  </si>
  <si>
    <t>Proiecte de infrastructură - case ale tineretului (ONG)</t>
  </si>
  <si>
    <t>Proiecte de infrastructură - cluburi ale tineretului (ONG)</t>
  </si>
  <si>
    <t>Proiecte de infrastructură - centre urbane (ONG)</t>
  </si>
  <si>
    <t>Proiecte de infrastructură - centre de tineret mobile (ONG)</t>
  </si>
  <si>
    <t>resursă umană (2 referenți/ centru)</t>
  </si>
  <si>
    <t>resursă umană (4 referenți/ centru)</t>
  </si>
  <si>
    <t>resursă umană (10 referenți/ centru)</t>
  </si>
  <si>
    <t>Suma</t>
  </si>
  <si>
    <t>Formare lucrători de tineret (public &amp; ONG)</t>
  </si>
  <si>
    <t>Activități DJST</t>
  </si>
  <si>
    <t>Activități CCS</t>
  </si>
  <si>
    <t>Proiecte grant mic (ONG-uri și Gruprui informale) - fiecare județ și sectoare</t>
  </si>
  <si>
    <t>Proiect grant mediu A (ONG) - fiecare județ și sectoare</t>
  </si>
  <si>
    <t>Proiect grant mediu B (ONG) - fiecare județ și sectoare</t>
  </si>
  <si>
    <t>Proiect grant mare (ONG) - fiecare regiune</t>
  </si>
  <si>
    <t xml:space="preserve">Granturi </t>
  </si>
  <si>
    <t>TOTAL PUBLIC</t>
  </si>
  <si>
    <t>TOTAL 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</si>
</sst>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\ [$€-1]"/>
  </numFmts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 vertical="center" wrapText="1"/>
    </xf>
    <xf numFmtId="165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vertical="center" wrapText="1"/>
    </xf>
    <xf numFmtId="164" fontId="0" fillId="2" borderId="1" xfId="0" applyNumberFormat="1" applyFill="1" applyBorder="1"/>
    <xf numFmtId="165" fontId="0" fillId="2" borderId="1" xfId="0" applyNumberFormat="1" applyFill="1" applyBorder="1"/>
    <xf numFmtId="165" fontId="1" fillId="2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 vertical="center" wrapText="1"/>
    </xf>
    <xf numFmtId="165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 vertical="center" wrapText="1"/>
    </xf>
    <xf numFmtId="165" fontId="1" fillId="3" borderId="1" xfId="0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 wrapText="1"/>
    </xf>
    <xf numFmtId="165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165" fontId="1" fillId="4" borderId="1" xfId="0" applyNumberFormat="1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vertical="center" wrapText="1"/>
    </xf>
    <xf numFmtId="165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165" fontId="0" fillId="5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1" xfId="0" applyNumberFormat="1" applyFont="1" applyFill="1" applyBorder="1" applyAlignment="1">
      <alignment vertical="center"/>
    </xf>
    <xf numFmtId="0" fontId="0" fillId="5" borderId="3" xfId="0" applyFill="1" applyBorder="1" applyAlignment="1">
      <alignment horizontal="left"/>
    </xf>
    <xf numFmtId="0" fontId="0" fillId="5" borderId="3" xfId="0" applyFill="1" applyBorder="1"/>
    <xf numFmtId="165" fontId="0" fillId="5" borderId="3" xfId="0" applyNumberFormat="1" applyFill="1" applyBorder="1" applyAlignment="1">
      <alignment horizontal="right" vertical="center" wrapText="1"/>
    </xf>
    <xf numFmtId="165" fontId="0" fillId="5" borderId="3" xfId="0" applyNumberFormat="1" applyFill="1" applyBorder="1"/>
    <xf numFmtId="0" fontId="3" fillId="0" borderId="0" xfId="0" applyFont="1" applyFill="1" applyBorder="1"/>
    <xf numFmtId="165" fontId="2" fillId="0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E991-FA41-FB48-A7F0-9F6E607B6647}">
  <dimension ref="A1:H55"/>
  <sheetViews>
    <sheetView tabSelected="1" zoomScaleNormal="120" workbookViewId="0">
      <selection activeCell="D54" sqref="D54"/>
    </sheetView>
  </sheetViews>
  <sheetFormatPr baseColWidth="10" defaultRowHeight="16" x14ac:dyDescent="0.2"/>
  <cols>
    <col min="1" max="1" width="63.5" style="1" customWidth="1"/>
    <col min="2" max="2" width="7.83203125" style="5" customWidth="1"/>
    <col min="3" max="3" width="16" style="1" bestFit="1" customWidth="1"/>
    <col min="4" max="4" width="19.33203125" style="1" customWidth="1"/>
    <col min="5" max="5" width="26.5" style="1" customWidth="1"/>
    <col min="6" max="6" width="17.83203125" style="1" customWidth="1"/>
    <col min="7" max="7" width="37.5" style="1" customWidth="1"/>
    <col min="8" max="8" width="10.83203125" style="1"/>
    <col min="9" max="9" width="25.33203125" style="1" customWidth="1"/>
    <col min="10" max="11" width="18.83203125" style="1" bestFit="1" customWidth="1"/>
    <col min="12" max="12" width="15.83203125" style="1" bestFit="1" customWidth="1"/>
    <col min="13" max="13" width="18" style="1" customWidth="1"/>
    <col min="14" max="16384" width="10.83203125" style="1"/>
  </cols>
  <sheetData>
    <row r="1" spans="1:8" ht="37" customHeight="1" x14ac:dyDescent="0.2">
      <c r="A1" s="44" t="s">
        <v>1</v>
      </c>
      <c r="B1" s="44"/>
      <c r="C1" s="44"/>
      <c r="D1" s="44"/>
      <c r="E1" s="44"/>
      <c r="G1" s="1" t="s">
        <v>21</v>
      </c>
      <c r="H1" s="1">
        <f>B13+B14+B15+B25</f>
        <v>74</v>
      </c>
    </row>
    <row r="2" spans="1:8" ht="17" x14ac:dyDescent="0.2">
      <c r="A2" s="6"/>
      <c r="B2" s="7" t="s">
        <v>0</v>
      </c>
      <c r="C2" s="8" t="s">
        <v>7</v>
      </c>
      <c r="D2" s="6" t="s">
        <v>2</v>
      </c>
      <c r="E2" s="6"/>
      <c r="G2" s="1" t="s">
        <v>23</v>
      </c>
      <c r="H2" s="1">
        <v>41</v>
      </c>
    </row>
    <row r="3" spans="1:8" x14ac:dyDescent="0.2">
      <c r="A3" s="6" t="s">
        <v>14</v>
      </c>
      <c r="B3" s="9">
        <v>33</v>
      </c>
      <c r="C3" s="10">
        <v>1545</v>
      </c>
      <c r="D3" s="11">
        <f>C3*33*12*5</f>
        <v>3059100</v>
      </c>
      <c r="E3" s="6" t="s">
        <v>3</v>
      </c>
      <c r="G3" s="1" t="s">
        <v>24</v>
      </c>
      <c r="H3" s="1">
        <v>8</v>
      </c>
    </row>
    <row r="4" spans="1:8" x14ac:dyDescent="0.2">
      <c r="A4" s="6" t="s">
        <v>15</v>
      </c>
      <c r="B4" s="9">
        <v>10</v>
      </c>
      <c r="C4" s="10">
        <v>1545</v>
      </c>
      <c r="D4" s="11">
        <f>C4*10*12*5</f>
        <v>927000</v>
      </c>
      <c r="E4" s="6" t="s">
        <v>3</v>
      </c>
      <c r="G4" s="1" t="s">
        <v>22</v>
      </c>
      <c r="H4" s="1">
        <f>B3+B4+B16+B17+B18+B19+B26</f>
        <v>325</v>
      </c>
    </row>
    <row r="5" spans="1:8" x14ac:dyDescent="0.2">
      <c r="A5" s="6" t="s">
        <v>16</v>
      </c>
      <c r="B5" s="9">
        <v>8</v>
      </c>
      <c r="C5" s="11">
        <v>6000000</v>
      </c>
      <c r="D5" s="11">
        <v>6000000</v>
      </c>
      <c r="E5" s="6"/>
    </row>
    <row r="6" spans="1:8" x14ac:dyDescent="0.2">
      <c r="A6" s="6" t="s">
        <v>35</v>
      </c>
      <c r="B6" s="9">
        <v>527</v>
      </c>
      <c r="C6" s="10">
        <v>325</v>
      </c>
      <c r="D6" s="11">
        <f>B6*C6</f>
        <v>171275</v>
      </c>
      <c r="E6" s="6"/>
    </row>
    <row r="7" spans="1:8" x14ac:dyDescent="0.2">
      <c r="A7" s="6"/>
      <c r="B7" s="9"/>
      <c r="C7" s="6"/>
      <c r="D7" s="12">
        <f>SUM(D3:D6)</f>
        <v>10157375</v>
      </c>
      <c r="E7" s="6"/>
    </row>
    <row r="8" spans="1:8" x14ac:dyDescent="0.2">
      <c r="A8" s="6"/>
      <c r="B8" s="9"/>
      <c r="C8" s="6"/>
      <c r="D8" s="6"/>
      <c r="E8" s="6"/>
    </row>
    <row r="9" spans="1:8" x14ac:dyDescent="0.2">
      <c r="B9" s="2"/>
    </row>
    <row r="10" spans="1:8" ht="24" x14ac:dyDescent="0.2">
      <c r="A10" s="46" t="s">
        <v>4</v>
      </c>
      <c r="B10" s="46"/>
      <c r="C10" s="46"/>
      <c r="D10" s="46"/>
      <c r="E10" s="46"/>
    </row>
    <row r="11" spans="1:8" ht="17" x14ac:dyDescent="0.2">
      <c r="A11" s="13"/>
      <c r="B11" s="14" t="s">
        <v>0</v>
      </c>
      <c r="C11" s="15" t="s">
        <v>7</v>
      </c>
      <c r="D11" s="13" t="s">
        <v>2</v>
      </c>
      <c r="E11" s="13"/>
    </row>
    <row r="12" spans="1:8" x14ac:dyDescent="0.2">
      <c r="A12" s="13" t="s">
        <v>5</v>
      </c>
      <c r="B12" s="16">
        <v>41</v>
      </c>
      <c r="C12" s="17">
        <v>118000</v>
      </c>
      <c r="D12" s="17">
        <f>C12*B12</f>
        <v>4838000</v>
      </c>
      <c r="E12" s="13"/>
    </row>
    <row r="13" spans="1:8" x14ac:dyDescent="0.2">
      <c r="A13" s="13" t="s">
        <v>6</v>
      </c>
      <c r="B13" s="16">
        <v>60</v>
      </c>
      <c r="C13" s="17">
        <v>30000</v>
      </c>
      <c r="D13" s="17">
        <f t="shared" ref="D13:D15" si="0">C13*B13</f>
        <v>1800000</v>
      </c>
      <c r="E13" s="13"/>
    </row>
    <row r="14" spans="1:8" x14ac:dyDescent="0.2">
      <c r="A14" s="13" t="s">
        <v>9</v>
      </c>
      <c r="B14" s="16">
        <v>10</v>
      </c>
      <c r="C14" s="17">
        <v>190000</v>
      </c>
      <c r="D14" s="17">
        <f t="shared" si="0"/>
        <v>1900000</v>
      </c>
      <c r="E14" s="13"/>
    </row>
    <row r="15" spans="1:8" x14ac:dyDescent="0.2">
      <c r="A15" s="13" t="s">
        <v>8</v>
      </c>
      <c r="B15" s="16">
        <v>2</v>
      </c>
      <c r="C15" s="17">
        <v>1350000</v>
      </c>
      <c r="D15" s="17">
        <f t="shared" si="0"/>
        <v>2700000</v>
      </c>
      <c r="E15" s="18"/>
      <c r="G15" s="3"/>
    </row>
    <row r="16" spans="1:8" x14ac:dyDescent="0.2">
      <c r="A16" s="13" t="s">
        <v>13</v>
      </c>
      <c r="B16" s="16">
        <v>82</v>
      </c>
      <c r="C16" s="17">
        <v>800</v>
      </c>
      <c r="D16" s="17">
        <f>B16*C16*12*5</f>
        <v>3936000</v>
      </c>
      <c r="E16" s="18" t="s">
        <v>3</v>
      </c>
    </row>
    <row r="17" spans="1:8" x14ac:dyDescent="0.2">
      <c r="A17" s="13" t="s">
        <v>12</v>
      </c>
      <c r="B17" s="16">
        <v>120</v>
      </c>
      <c r="C17" s="17">
        <v>800</v>
      </c>
      <c r="D17" s="17">
        <f t="shared" ref="D17:D19" si="1">B17*C17*12*5</f>
        <v>5760000</v>
      </c>
      <c r="E17" s="18" t="s">
        <v>3</v>
      </c>
    </row>
    <row r="18" spans="1:8" x14ac:dyDescent="0.2">
      <c r="A18" s="13" t="s">
        <v>11</v>
      </c>
      <c r="B18" s="16">
        <v>40</v>
      </c>
      <c r="C18" s="17">
        <v>800</v>
      </c>
      <c r="D18" s="17">
        <f t="shared" si="1"/>
        <v>1920000</v>
      </c>
      <c r="E18" s="18" t="s">
        <v>3</v>
      </c>
    </row>
    <row r="19" spans="1:8" x14ac:dyDescent="0.2">
      <c r="A19" s="13" t="s">
        <v>10</v>
      </c>
      <c r="B19" s="16">
        <v>20</v>
      </c>
      <c r="C19" s="17">
        <v>800</v>
      </c>
      <c r="D19" s="17">
        <f t="shared" si="1"/>
        <v>960000</v>
      </c>
      <c r="E19" s="18" t="s">
        <v>3</v>
      </c>
    </row>
    <row r="20" spans="1:8" x14ac:dyDescent="0.2">
      <c r="A20" s="13" t="s">
        <v>36</v>
      </c>
      <c r="B20" s="16"/>
      <c r="C20" s="17"/>
      <c r="D20" s="17">
        <v>2000000</v>
      </c>
      <c r="E20" s="18"/>
    </row>
    <row r="21" spans="1:8" x14ac:dyDescent="0.2">
      <c r="A21" s="13"/>
      <c r="B21" s="19"/>
      <c r="C21" s="17"/>
      <c r="D21" s="20">
        <f>SUM(D12:D20)</f>
        <v>25814000</v>
      </c>
      <c r="E21" s="18"/>
    </row>
    <row r="22" spans="1:8" x14ac:dyDescent="0.2">
      <c r="E22" s="4"/>
    </row>
    <row r="23" spans="1:8" ht="24" x14ac:dyDescent="0.2">
      <c r="A23" s="45" t="s">
        <v>17</v>
      </c>
      <c r="B23" s="45"/>
      <c r="C23" s="45"/>
      <c r="D23" s="45"/>
      <c r="E23" s="45"/>
    </row>
    <row r="24" spans="1:8" ht="17" x14ac:dyDescent="0.2">
      <c r="A24" s="21"/>
      <c r="B24" s="22" t="s">
        <v>18</v>
      </c>
      <c r="C24" s="21" t="s">
        <v>7</v>
      </c>
      <c r="D24" s="21" t="s">
        <v>2</v>
      </c>
      <c r="E24" s="21"/>
    </row>
    <row r="25" spans="1:8" x14ac:dyDescent="0.2">
      <c r="A25" s="21" t="s">
        <v>19</v>
      </c>
      <c r="B25" s="23">
        <v>2</v>
      </c>
      <c r="C25" s="24">
        <v>1350000</v>
      </c>
      <c r="D25" s="24">
        <f>C25*B25</f>
        <v>2700000</v>
      </c>
      <c r="E25" s="21"/>
    </row>
    <row r="26" spans="1:8" x14ac:dyDescent="0.2">
      <c r="A26" s="21" t="s">
        <v>20</v>
      </c>
      <c r="B26" s="23">
        <v>20</v>
      </c>
      <c r="C26" s="24">
        <v>800</v>
      </c>
      <c r="D26" s="24">
        <f>B26*C26*12*5</f>
        <v>960000</v>
      </c>
      <c r="E26" s="25" t="s">
        <v>3</v>
      </c>
    </row>
    <row r="27" spans="1:8" x14ac:dyDescent="0.2">
      <c r="A27" s="21" t="s">
        <v>37</v>
      </c>
      <c r="B27" s="22"/>
      <c r="C27" s="24"/>
      <c r="D27" s="24">
        <v>2000000</v>
      </c>
      <c r="E27" s="25"/>
    </row>
    <row r="28" spans="1:8" x14ac:dyDescent="0.2">
      <c r="A28" s="21"/>
      <c r="B28" s="22"/>
      <c r="C28" s="21"/>
      <c r="D28" s="26">
        <f>SUM(D25:D27)</f>
        <v>5660000</v>
      </c>
      <c r="E28" s="21"/>
    </row>
    <row r="29" spans="1:8" ht="76" customHeight="1" x14ac:dyDescent="0.2">
      <c r="A29" s="49" t="s">
        <v>43</v>
      </c>
      <c r="B29" s="49"/>
      <c r="C29" s="49"/>
      <c r="D29" s="43">
        <f>D7+D21+D28</f>
        <v>41631375</v>
      </c>
      <c r="E29" s="36"/>
    </row>
    <row r="30" spans="1:8" ht="24" x14ac:dyDescent="0.2">
      <c r="A30" s="47" t="s">
        <v>26</v>
      </c>
      <c r="B30" s="47"/>
      <c r="C30" s="47"/>
      <c r="D30" s="47"/>
      <c r="E30" s="47"/>
      <c r="F30" s="35"/>
    </row>
    <row r="31" spans="1:8" ht="17" x14ac:dyDescent="0.2">
      <c r="A31" s="27"/>
      <c r="B31" s="28" t="s">
        <v>0</v>
      </c>
      <c r="C31" s="27" t="s">
        <v>34</v>
      </c>
      <c r="D31" s="27" t="s">
        <v>2</v>
      </c>
      <c r="E31" s="27"/>
      <c r="G31" s="1" t="s">
        <v>21</v>
      </c>
      <c r="H31" s="1">
        <f>B36+B39+B42</f>
        <v>34</v>
      </c>
    </row>
    <row r="32" spans="1:8" x14ac:dyDescent="0.2">
      <c r="A32" s="27" t="s">
        <v>30</v>
      </c>
      <c r="B32" s="28"/>
      <c r="C32" s="27"/>
      <c r="D32" s="27"/>
      <c r="E32" s="27"/>
      <c r="G32" s="1" t="s">
        <v>23</v>
      </c>
      <c r="H32" s="1">
        <v>41</v>
      </c>
    </row>
    <row r="33" spans="1:8" x14ac:dyDescent="0.2">
      <c r="A33" s="29" t="s">
        <v>25</v>
      </c>
      <c r="B33" s="30">
        <v>41</v>
      </c>
      <c r="C33" s="31">
        <v>118000</v>
      </c>
      <c r="D33" s="32">
        <f>B33*C33</f>
        <v>4838000</v>
      </c>
      <c r="E33" s="27"/>
      <c r="G33" s="1" t="s">
        <v>22</v>
      </c>
      <c r="H33" s="1">
        <f>B34+B37+B40+B43</f>
        <v>202</v>
      </c>
    </row>
    <row r="34" spans="1:8" x14ac:dyDescent="0.2">
      <c r="A34" s="29" t="s">
        <v>31</v>
      </c>
      <c r="B34" s="30">
        <v>82</v>
      </c>
      <c r="C34" s="31">
        <v>800</v>
      </c>
      <c r="D34" s="32">
        <f>B34*C34*12*5</f>
        <v>3936000</v>
      </c>
      <c r="E34" s="29" t="s">
        <v>3</v>
      </c>
      <c r="G34" s="1" t="s">
        <v>42</v>
      </c>
      <c r="H34" s="1">
        <f>B44+B45+B46+B47</f>
        <v>1235</v>
      </c>
    </row>
    <row r="35" spans="1:8" x14ac:dyDescent="0.2">
      <c r="A35" s="27" t="s">
        <v>29</v>
      </c>
      <c r="B35" s="30"/>
      <c r="C35" s="31"/>
      <c r="D35" s="27"/>
      <c r="E35" s="29"/>
    </row>
    <row r="36" spans="1:8" x14ac:dyDescent="0.2">
      <c r="A36" s="29" t="s">
        <v>25</v>
      </c>
      <c r="B36" s="30">
        <v>20</v>
      </c>
      <c r="C36" s="31">
        <v>30000</v>
      </c>
      <c r="D36" s="32">
        <f>B36*C36</f>
        <v>600000</v>
      </c>
      <c r="E36" s="29"/>
    </row>
    <row r="37" spans="1:8" x14ac:dyDescent="0.2">
      <c r="A37" s="29" t="s">
        <v>31</v>
      </c>
      <c r="B37" s="30">
        <v>40</v>
      </c>
      <c r="C37" s="31">
        <v>800</v>
      </c>
      <c r="D37" s="32">
        <f>B37*C37*12*5</f>
        <v>1920000</v>
      </c>
      <c r="E37" s="29" t="s">
        <v>3</v>
      </c>
    </row>
    <row r="38" spans="1:8" x14ac:dyDescent="0.2">
      <c r="A38" s="27" t="s">
        <v>28</v>
      </c>
      <c r="B38" s="30"/>
      <c r="C38" s="31"/>
      <c r="D38" s="27"/>
      <c r="E38" s="29"/>
    </row>
    <row r="39" spans="1:8" x14ac:dyDescent="0.2">
      <c r="A39" s="29" t="s">
        <v>25</v>
      </c>
      <c r="B39" s="30">
        <v>10</v>
      </c>
      <c r="C39" s="31">
        <v>190000</v>
      </c>
      <c r="D39" s="32">
        <f>B39*C39</f>
        <v>1900000</v>
      </c>
      <c r="E39" s="29"/>
    </row>
    <row r="40" spans="1:8" x14ac:dyDescent="0.2">
      <c r="A40" s="29" t="s">
        <v>32</v>
      </c>
      <c r="B40" s="30">
        <v>40</v>
      </c>
      <c r="C40" s="31">
        <v>800</v>
      </c>
      <c r="D40" s="32">
        <f>B40*C40*12*5</f>
        <v>1920000</v>
      </c>
      <c r="E40" s="29" t="s">
        <v>3</v>
      </c>
    </row>
    <row r="41" spans="1:8" x14ac:dyDescent="0.2">
      <c r="A41" s="33" t="s">
        <v>27</v>
      </c>
      <c r="B41" s="30"/>
      <c r="C41" s="31"/>
      <c r="D41" s="27"/>
      <c r="E41" s="29"/>
    </row>
    <row r="42" spans="1:8" x14ac:dyDescent="0.2">
      <c r="A42" s="29" t="s">
        <v>25</v>
      </c>
      <c r="B42" s="30">
        <v>4</v>
      </c>
      <c r="C42" s="31">
        <v>1350000</v>
      </c>
      <c r="D42" s="32">
        <f>B42*C42</f>
        <v>5400000</v>
      </c>
      <c r="E42" s="29"/>
    </row>
    <row r="43" spans="1:8" x14ac:dyDescent="0.2">
      <c r="A43" s="29" t="s">
        <v>33</v>
      </c>
      <c r="B43" s="30">
        <v>40</v>
      </c>
      <c r="C43" s="31">
        <v>800</v>
      </c>
      <c r="D43" s="32">
        <f>B43*C43*12*5</f>
        <v>1920000</v>
      </c>
      <c r="E43" s="29" t="s">
        <v>3</v>
      </c>
    </row>
    <row r="44" spans="1:8" x14ac:dyDescent="0.2">
      <c r="A44" s="33" t="s">
        <v>38</v>
      </c>
      <c r="B44" s="27">
        <v>470</v>
      </c>
      <c r="C44" s="34">
        <v>5000</v>
      </c>
      <c r="D44" s="32">
        <f>B44*C44</f>
        <v>2350000</v>
      </c>
      <c r="E44" s="27"/>
    </row>
    <row r="45" spans="1:8" x14ac:dyDescent="0.2">
      <c r="A45" s="33" t="s">
        <v>39</v>
      </c>
      <c r="B45" s="27">
        <v>470</v>
      </c>
      <c r="C45" s="34">
        <v>10000</v>
      </c>
      <c r="D45" s="32">
        <f>B45*C45</f>
        <v>4700000</v>
      </c>
      <c r="E45" s="27"/>
    </row>
    <row r="46" spans="1:8" x14ac:dyDescent="0.2">
      <c r="A46" s="33" t="s">
        <v>40</v>
      </c>
      <c r="B46" s="27">
        <v>235</v>
      </c>
      <c r="C46" s="34">
        <v>25000</v>
      </c>
      <c r="D46" s="32">
        <f>B46*C46</f>
        <v>5875000</v>
      </c>
      <c r="E46" s="27"/>
    </row>
    <row r="47" spans="1:8" x14ac:dyDescent="0.2">
      <c r="A47" s="38" t="s">
        <v>41</v>
      </c>
      <c r="B47" s="39">
        <v>60</v>
      </c>
      <c r="C47" s="40">
        <v>50000</v>
      </c>
      <c r="D47" s="41">
        <f>B47*C47</f>
        <v>3000000</v>
      </c>
      <c r="E47" s="39"/>
    </row>
    <row r="48" spans="1:8" ht="67" customHeight="1" x14ac:dyDescent="0.25">
      <c r="A48" s="48" t="s">
        <v>44</v>
      </c>
      <c r="B48" s="48"/>
      <c r="C48" s="48"/>
      <c r="D48" s="37">
        <f>SUM(D33:D47)</f>
        <v>38359000</v>
      </c>
      <c r="E48" s="42"/>
    </row>
    <row r="52" spans="2:4" x14ac:dyDescent="0.2">
      <c r="B52" s="1"/>
    </row>
    <row r="53" spans="2:4" x14ac:dyDescent="0.2">
      <c r="B53" s="1"/>
      <c r="D53" s="3">
        <f>D29+D48</f>
        <v>79990375</v>
      </c>
    </row>
    <row r="54" spans="2:4" x14ac:dyDescent="0.2">
      <c r="B54" s="1"/>
    </row>
    <row r="55" spans="2:4" x14ac:dyDescent="0.2">
      <c r="B55" s="1"/>
    </row>
  </sheetData>
  <mergeCells count="6">
    <mergeCell ref="A1:E1"/>
    <mergeCell ref="A23:E23"/>
    <mergeCell ref="A10:E10"/>
    <mergeCell ref="A30:E30"/>
    <mergeCell ref="A48:C48"/>
    <mergeCell ref="A29:C2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2021-03-08T22:48:36Z</cp:lastPrinted>
  <dcterms:created xsi:type="dcterms:W3CDTF">2021-03-08T20:21:18Z</dcterms:created>
  <dcterms:modified xsi:type="dcterms:W3CDTF">2021-05-05T11:59:13Z</dcterms:modified>
</cp:coreProperties>
</file>